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<sst xmlns="http://schemas.openxmlformats.org/spreadsheetml/2006/main" count="146" uniqueCount="125">
  <si>
    <t xml:space="preserve">INTERIM FINANCIAL REPORT ON CONSOLIDATED RESULTS FOR THE </t>
  </si>
  <si>
    <t>CONDENSED CONSOLIDATED INCOME STATEMENT</t>
  </si>
  <si>
    <t>RM '000</t>
  </si>
  <si>
    <t>Revenue</t>
  </si>
  <si>
    <t>Other Operating Income</t>
  </si>
  <si>
    <t>Finance Costs</t>
  </si>
  <si>
    <t>Taxation</t>
  </si>
  <si>
    <t xml:space="preserve"> - Diluted ( Sen)</t>
  </si>
  <si>
    <t xml:space="preserve"> </t>
  </si>
  <si>
    <t>JERASIA CAPITAL BERHAD ( 503248-A)</t>
  </si>
  <si>
    <t>FINANCIAL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</si>
  <si>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</si>
  <si>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</si>
  <si>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</si>
  <si>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</si>
  <si>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</si>
  <si>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</si>
  <si>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</si>
  <si>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</si>
  <si>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</si>
  <si>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Interest Income</t>
  </si>
  <si>
    <t>Interest Expenses</t>
  </si>
  <si>
    <t>Payment of entrance fees</t>
  </si>
  <si>
    <t>Cash and cash equivalents brought forward</t>
  </si>
  <si>
    <t>Net cash and cash equivalents carried forward</t>
  </si>
  <si>
    <t>Deposits with licensed banks</t>
  </si>
  <si>
    <t>Cash and bank balances</t>
  </si>
  <si>
    <t>RM'000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</si>
  <si>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</si>
  <si>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</si>
  <si>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</si>
  <si>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</si>
  <si>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</si>
  <si>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</si>
  <si>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</si>
  <si>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</si>
  <si>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</si>
  <si>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</si>
  <si>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</si>
  <si>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</si>
  <si>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</si>
  <si>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</si>
  <si>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</si>
  <si>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AS AT PRECEEDING</t>
  </si>
  <si>
    <t>Net effect of exchange rate movements</t>
  </si>
  <si>
    <t>Prepaid land lease payments</t>
  </si>
  <si>
    <t>Depreciation of property, plant and equipment</t>
  </si>
  <si>
    <t>Amortisation of prepaid land lease payments</t>
  </si>
  <si>
    <t>CONTINUING OPERATIONS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</si>
  <si>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</si>
  <si>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</si>
  <si>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</si>
  <si>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</si>
  <si>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</si>
  <si>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</si>
  <si>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</si>
  <si>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</si>
  <si>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</si>
  <si>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</si>
  <si>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</si>
  <si>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</si>
  <si>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</si>
  <si>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</si>
  <si>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</si>
  <si>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Current liabilities</t>
  </si>
  <si>
    <t>TOTAL EQUITY AND LIABILITIES</t>
  </si>
  <si>
    <t>Total liabilities</t>
  </si>
  <si>
    <t>Net Profit before tax from continuing operations</t>
  </si>
  <si>
    <t>Attributable to Equity Holders of the Company</t>
  </si>
  <si>
    <t>( The figures have not been audited )</t>
  </si>
  <si>
    <t>Profit for the period from continuing operations</t>
  </si>
  <si>
    <t>The Condensed Consolidated Balance Sheet should be read in conjunction with the audited annual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</si>
  <si>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</si>
  <si>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</si>
  <si>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</si>
  <si>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</si>
  <si>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</si>
  <si>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Property, plant and equipment</t>
  </si>
  <si>
    <t>Gain on disposal of property, plant and equipment</t>
  </si>
  <si>
    <t>Adjustments for :-</t>
  </si>
  <si>
    <t>Purchase of property, plant and equipments</t>
  </si>
  <si>
    <t>Proceeds from disposal of property, plant and equipment</t>
  </si>
  <si>
    <t>Gain on foreign exchange - unrealised</t>
  </si>
  <si>
    <t xml:space="preserve">     continuing operations ( Sen)</t>
  </si>
  <si>
    <t xml:space="preserve">    to equity holders of the Company</t>
  </si>
  <si>
    <t>Tax recoverable</t>
  </si>
  <si>
    <t>Taxation payable</t>
  </si>
  <si>
    <t>Deferred tax assets</t>
  </si>
  <si>
    <t>Deferred tax liability</t>
  </si>
  <si>
    <t>Balance as at 1 April 2008</t>
  </si>
  <si>
    <t>Taxation Paid</t>
  </si>
  <si>
    <t>PERIOD</t>
  </si>
  <si>
    <t>ENDED</t>
  </si>
  <si>
    <t>31/03/2009</t>
  </si>
  <si>
    <t>Current</t>
  </si>
  <si>
    <t>Comparative</t>
  </si>
  <si>
    <t>Quarter</t>
  </si>
  <si>
    <t>Ended</t>
  </si>
  <si>
    <t>Cumulative</t>
  </si>
  <si>
    <t>To Date</t>
  </si>
  <si>
    <t>Balance as at 1 April 2009</t>
  </si>
  <si>
    <t xml:space="preserve">                  financial report for the year ended 31 March 2009</t>
  </si>
  <si>
    <t>YEAR ENDED</t>
  </si>
  <si>
    <t>The Condensed Consolidated Income Statement should be read in conjunction with the audited annual</t>
  </si>
  <si>
    <t>The Condensed Consolidated Statements of Changes in Equity should be read in conjunction with the audited annual</t>
  </si>
  <si>
    <t>The Condensed Consolidated Cash Flow Statement should be read in conjunction with the audited annual</t>
  </si>
  <si>
    <t xml:space="preserve">    continuing operations attributable</t>
  </si>
  <si>
    <t>SECOND QUARTER ENDED 30 SEPTEMBER 2009</t>
  </si>
  <si>
    <t>FOR THE QUARTER ENDED 30 SEPTEMBER 2009</t>
  </si>
  <si>
    <t>30/09/2009</t>
  </si>
  <si>
    <t>30/09/2008</t>
  </si>
  <si>
    <t>6 Months</t>
  </si>
  <si>
    <t>Operating Profit</t>
  </si>
  <si>
    <t>Profit Before Tax</t>
  </si>
  <si>
    <t>Profit for the period from</t>
  </si>
  <si>
    <t>Earnings Per share</t>
  </si>
  <si>
    <t xml:space="preserve"> - Basic for profit from</t>
  </si>
  <si>
    <t>CASH FLOW USED IN OPERATING ACTIVITIES</t>
  </si>
  <si>
    <t>Net cash used in operations</t>
  </si>
  <si>
    <t>Net cash used in operating activities</t>
  </si>
  <si>
    <t>CASH FLOW USED IN INVESTING ACTIVITIES</t>
  </si>
  <si>
    <t>Net cash used in investing activities</t>
  </si>
  <si>
    <t>Net cash (used in) / generated from financing activities</t>
  </si>
  <si>
    <t>CASH FLOW (USED IN) / FROM FINANCING ACTIVITIES</t>
  </si>
  <si>
    <t>Net decrease in cash and cash equivalents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</si>
</sst>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0_);[Red]\(0.00\)"/>
    <numFmt numFmtId="189" formatCode="0.00_);\(0.00\)"/>
    <numFmt numFmtId="190" formatCode="0.0_);\(0.0\)"/>
    <numFmt numFmtId="191" formatCode="0_);\(0\)"/>
    <numFmt numFmtId="192" formatCode="#,##0.0_);\(#,##0.0\)"/>
    <numFmt numFmtId="193" formatCode="#,##0.00;[Red]#,##0.00"/>
    <numFmt numFmtId="194" formatCode="#,##0.000_);\(#,##0.000\)"/>
    <numFmt numFmtId="195" formatCode="#,##0.0000_);\(#,##0.0000\)"/>
    <numFmt numFmtId="196" formatCode="_(* #,##0.0_);_(* \(#,##0.0\);_(* &quot;-&quot;_);_(@_)"/>
    <numFmt numFmtId="197" formatCode="_(* #,##0.00_);_(* \(#,##0.00\);_(* &quot;-&quot;_);_(@_)"/>
    <numFmt numFmtId="198" formatCode="_(* #,##0.0000_);_(* \(#,##0.0000\);_(* &quot;-&quot;??_);_(@_)"/>
    <numFmt numFmtId="199" formatCode="_(* #,##0_);_(* \(#,##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_(* #,##0.0000_);_(* \(#,##0.0000\);_(* &quot;-&quot;_);_(@_)"/>
    <numFmt numFmtId="203" formatCode="0.0%"/>
    <numFmt numFmtId="204" formatCode="_(* #,##0.0_);_(* \(#,##0.0\);_(* &quot;-&quot;?_);_(@_)"/>
    <numFmt numFmtId="205" formatCode="_(* #,##0.000_);_(* \(#,##0.000\);_(* &quot;-&quot;??_);_(@_)"/>
    <numFmt numFmtId="206" formatCode="_-* #,##0.0_-;\-* #,##0.0_-;_-* &quot;-&quot;?_-;_-@_-"/>
    <numFmt numFmtId="207" formatCode="dd\ mmm\ yyyy"/>
    <numFmt numFmtId="208" formatCode="[$-809]d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5" fontId="0" fillId="0" borderId="0" xfId="15" applyNumberFormat="1" applyFill="1" applyAlignment="1">
      <alignment/>
    </xf>
    <xf numFmtId="175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0" fillId="0" borderId="1" xfId="15" applyNumberFormat="1" applyFont="1" applyFill="1" applyBorder="1" applyAlignment="1">
      <alignment horizontal="right"/>
    </xf>
    <xf numFmtId="175" fontId="0" fillId="0" borderId="2" xfId="15" applyNumberFormat="1" applyFill="1" applyBorder="1" applyAlignment="1">
      <alignment/>
    </xf>
    <xf numFmtId="175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5" fontId="0" fillId="0" borderId="0" xfId="15" applyNumberFormat="1" applyFill="1" applyAlignment="1">
      <alignment horizontal="right" vertical="center"/>
    </xf>
    <xf numFmtId="175" fontId="0" fillId="0" borderId="0" xfId="0" applyNumberFormat="1" applyFill="1" applyAlignment="1">
      <alignment horizontal="right" vertical="center"/>
    </xf>
    <xf numFmtId="175" fontId="0" fillId="0" borderId="0" xfId="15" applyNumberFormat="1" applyFont="1" applyFill="1" applyAlignment="1">
      <alignment horizontal="right" vertical="center"/>
    </xf>
    <xf numFmtId="185" fontId="0" fillId="0" borderId="0" xfId="15" applyNumberFormat="1" applyFill="1" applyAlignment="1">
      <alignment vertical="center"/>
    </xf>
    <xf numFmtId="175" fontId="0" fillId="0" borderId="3" xfId="15" applyNumberFormat="1" applyFill="1" applyBorder="1" applyAlignment="1">
      <alignment vertical="center"/>
    </xf>
    <xf numFmtId="185" fontId="0" fillId="0" borderId="3" xfId="15" applyNumberForma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4" xfId="15" applyNumberFormat="1" applyFill="1" applyBorder="1" applyAlignment="1">
      <alignment horizontal="right" vertical="center"/>
    </xf>
    <xf numFmtId="175" fontId="0" fillId="0" borderId="0" xfId="0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5" fontId="0" fillId="0" borderId="5" xfId="15" applyNumberFormat="1" applyFill="1" applyBorder="1" applyAlignment="1">
      <alignment/>
    </xf>
    <xf numFmtId="0" fontId="0" fillId="0" borderId="0" xfId="0" applyFill="1" applyAlignment="1">
      <alignment horizontal="centerContinuous"/>
    </xf>
    <xf numFmtId="1" fontId="1" fillId="0" borderId="0" xfId="0" applyNumberFormat="1" applyFont="1" applyFill="1" applyAlignment="1">
      <alignment horizontal="center"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0" xfId="15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75" fontId="0" fillId="0" borderId="4" xfId="15" applyNumberFormat="1" applyFont="1" applyFill="1" applyBorder="1" applyAlignment="1">
      <alignment horizontal="center" vertical="center"/>
    </xf>
    <xf numFmtId="175" fontId="0" fillId="0" borderId="0" xfId="15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175" fontId="0" fillId="0" borderId="0" xfId="0" applyNumberFormat="1" applyFill="1" applyAlignment="1">
      <alignment/>
    </xf>
    <xf numFmtId="49" fontId="1" fillId="0" borderId="0" xfId="0" applyNumberFormat="1" applyFont="1" applyFill="1" applyAlignment="1" quotePrefix="1">
      <alignment horizontal="right" vertic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1" xfId="15" applyNumberFormat="1" applyFill="1" applyBorder="1" applyAlignment="1">
      <alignment vertical="center"/>
    </xf>
    <xf numFmtId="185" fontId="0" fillId="0" borderId="6" xfId="15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7" xfId="15" applyNumberFormat="1" applyFont="1" applyFill="1" applyBorder="1" applyAlignment="1">
      <alignment vertical="center"/>
    </xf>
    <xf numFmtId="185" fontId="0" fillId="0" borderId="7" xfId="15" applyNumberFormat="1" applyFill="1" applyBorder="1" applyAlignment="1">
      <alignment vertical="center"/>
    </xf>
    <xf numFmtId="185" fontId="0" fillId="0" borderId="8" xfId="15" applyNumberFormat="1" applyFill="1" applyBorder="1" applyAlignment="1">
      <alignment vertical="center"/>
    </xf>
    <xf numFmtId="185" fontId="0" fillId="0" borderId="2" xfId="15" applyNumberFormat="1" applyFill="1" applyBorder="1" applyAlignment="1">
      <alignment vertical="center"/>
    </xf>
    <xf numFmtId="185" fontId="0" fillId="0" borderId="9" xfId="15" applyNumberFormat="1" applyFill="1" applyBorder="1" applyAlignment="1">
      <alignment vertical="center"/>
    </xf>
    <xf numFmtId="185" fontId="0" fillId="0" borderId="2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28125" style="13" customWidth="1"/>
    <col min="3" max="3" width="4.28125" style="13" customWidth="1"/>
    <col min="4" max="4" width="13.7109375" style="13" customWidth="1"/>
    <col min="5" max="5" width="3.28125" style="13" customWidth="1"/>
    <col min="6" max="6" width="13.7109375" style="13" customWidth="1"/>
    <col min="7" max="7" width="4.28125" style="13" customWidth="1"/>
    <col min="8" max="8" width="13.7109375" style="13" customWidth="1"/>
    <col min="9" max="9" width="3.28125" style="13" customWidth="1"/>
    <col min="10" max="10" width="13.7109375" style="13" customWidth="1"/>
    <col min="11" max="11" width="1.7109375" style="13" customWidth="1"/>
    <col min="12" max="16384" width="9.140625" style="13" customWidth="1"/>
  </cols>
  <sheetData>
    <row r="1" spans="1:9" ht="18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11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4" t="s">
        <v>107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" ht="12.75">
      <c r="A5" s="14" t="s">
        <v>69</v>
      </c>
      <c r="B5" s="14"/>
    </row>
    <row r="8" spans="1:9" ht="15.75">
      <c r="A8" s="26" t="s">
        <v>1</v>
      </c>
      <c r="B8" s="26"/>
      <c r="C8" s="26"/>
      <c r="D8" s="26"/>
      <c r="E8" s="26"/>
      <c r="F8" s="26"/>
      <c r="G8" s="26"/>
      <c r="H8" s="26"/>
      <c r="I8" s="26"/>
    </row>
    <row r="9" spans="1:9" ht="15.75">
      <c r="A9" s="26" t="s">
        <v>108</v>
      </c>
      <c r="B9" s="26"/>
      <c r="C9" s="26"/>
      <c r="D9" s="26"/>
      <c r="E9" s="26"/>
      <c r="F9" s="26"/>
      <c r="G9" s="26"/>
      <c r="H9" s="26"/>
      <c r="I9" s="26"/>
    </row>
    <row r="10" spans="1:10" ht="15.75">
      <c r="A10" s="26" t="s">
        <v>48</v>
      </c>
      <c r="B10" s="26"/>
      <c r="C10" s="26"/>
      <c r="D10" s="26"/>
      <c r="E10" s="26"/>
      <c r="F10" s="26"/>
      <c r="G10" s="26"/>
      <c r="H10" s="26"/>
      <c r="I10" s="26"/>
      <c r="J10" s="15" t="s">
        <v>8</v>
      </c>
    </row>
    <row r="11" spans="4:9" ht="12.75">
      <c r="D11" s="27"/>
      <c r="E11" s="27"/>
      <c r="F11" s="27"/>
      <c r="G11" s="27"/>
      <c r="H11" s="27"/>
      <c r="I11" s="27"/>
    </row>
    <row r="12" spans="4:10" ht="12.75">
      <c r="D12" s="27" t="s">
        <v>94</v>
      </c>
      <c r="E12" s="27"/>
      <c r="F12" s="27" t="s">
        <v>95</v>
      </c>
      <c r="G12" s="27"/>
      <c r="H12" s="27" t="s">
        <v>111</v>
      </c>
      <c r="I12" s="27"/>
      <c r="J12" s="27" t="str">
        <f>F12</f>
        <v>Comparative</v>
      </c>
    </row>
    <row r="13" spans="4:10" ht="12.75">
      <c r="D13" s="27" t="s">
        <v>96</v>
      </c>
      <c r="E13" s="27"/>
      <c r="F13" s="27" t="str">
        <f>D13</f>
        <v>Quarter</v>
      </c>
      <c r="G13" s="27"/>
      <c r="H13" s="27" t="s">
        <v>98</v>
      </c>
      <c r="I13" s="27"/>
      <c r="J13" s="27" t="str">
        <f>H12</f>
        <v>6 Months</v>
      </c>
    </row>
    <row r="14" spans="4:10" ht="12.75">
      <c r="D14" s="27" t="s">
        <v>97</v>
      </c>
      <c r="E14" s="27"/>
      <c r="F14" s="27" t="str">
        <f>D14</f>
        <v>Ended</v>
      </c>
      <c r="G14" s="27"/>
      <c r="H14" s="27" t="s">
        <v>99</v>
      </c>
      <c r="I14" s="27"/>
      <c r="J14" s="27" t="str">
        <f>CONCATENATE(H13," ","to")</f>
        <v>Cumulative to</v>
      </c>
    </row>
    <row r="15" spans="4:10" ht="12.75">
      <c r="D15" s="58" t="s">
        <v>109</v>
      </c>
      <c r="E15" s="27"/>
      <c r="F15" s="58" t="s">
        <v>110</v>
      </c>
      <c r="G15" s="27"/>
      <c r="H15" s="56" t="str">
        <f>D15</f>
        <v>30/09/2009</v>
      </c>
      <c r="I15" s="27"/>
      <c r="J15" s="56" t="str">
        <f>F15</f>
        <v>30/09/2008</v>
      </c>
    </row>
    <row r="16" spans="4:10" ht="12.75">
      <c r="D16" s="27" t="s">
        <v>2</v>
      </c>
      <c r="E16" s="27"/>
      <c r="F16" s="27" t="s">
        <v>2</v>
      </c>
      <c r="G16" s="27"/>
      <c r="H16" s="27" t="s">
        <v>2</v>
      </c>
      <c r="I16" s="27"/>
      <c r="J16" s="27" t="s">
        <v>2</v>
      </c>
    </row>
    <row r="17" spans="4:10" ht="12.75">
      <c r="D17" s="27"/>
      <c r="E17" s="27"/>
      <c r="F17" s="27"/>
      <c r="G17" s="27"/>
      <c r="H17" s="27"/>
      <c r="I17" s="27"/>
      <c r="J17" s="27"/>
    </row>
    <row r="18" spans="4:10" ht="13.5" thickBot="1">
      <c r="D18" s="28"/>
      <c r="E18" s="28"/>
      <c r="F18" s="28"/>
      <c r="G18" s="28"/>
      <c r="H18" s="28"/>
      <c r="I18" s="28"/>
      <c r="J18" s="28"/>
    </row>
    <row r="19" spans="1:10" ht="13.5" thickBot="1">
      <c r="A19" s="29" t="s">
        <v>3</v>
      </c>
      <c r="B19" s="29"/>
      <c r="C19" s="30"/>
      <c r="D19" s="31">
        <v>56114</v>
      </c>
      <c r="E19" s="32"/>
      <c r="F19" s="46">
        <v>65964</v>
      </c>
      <c r="G19" s="32"/>
      <c r="H19" s="31">
        <v>110257</v>
      </c>
      <c r="I19" s="32"/>
      <c r="J19" s="53">
        <v>129518</v>
      </c>
    </row>
    <row r="20" spans="4:10" ht="12.75">
      <c r="D20" s="20"/>
      <c r="E20" s="20"/>
      <c r="F20" s="47"/>
      <c r="G20" s="20"/>
      <c r="H20" s="20"/>
      <c r="I20" s="20"/>
      <c r="J20" s="20"/>
    </row>
    <row r="21" spans="1:10" ht="12.75">
      <c r="A21" s="14" t="s">
        <v>112</v>
      </c>
      <c r="B21" s="14"/>
      <c r="D21" s="34">
        <v>708</v>
      </c>
      <c r="E21" s="20"/>
      <c r="F21" s="48">
        <v>1059</v>
      </c>
      <c r="G21" s="20"/>
      <c r="H21" s="34">
        <v>1382</v>
      </c>
      <c r="I21" s="20"/>
      <c r="J21" s="54">
        <v>2707</v>
      </c>
    </row>
    <row r="22" spans="4:6" ht="12.75">
      <c r="D22" s="33"/>
      <c r="F22" s="33"/>
    </row>
    <row r="23" spans="1:10" ht="12.75">
      <c r="A23" s="13" t="s">
        <v>4</v>
      </c>
      <c r="D23" s="34">
        <v>151</v>
      </c>
      <c r="E23" s="20"/>
      <c r="F23" s="48">
        <v>592</v>
      </c>
      <c r="G23" s="20"/>
      <c r="H23" s="34">
        <v>221</v>
      </c>
      <c r="I23" s="20"/>
      <c r="J23" s="54">
        <v>835</v>
      </c>
    </row>
    <row r="25" spans="1:10" ht="12.75">
      <c r="A25" s="13" t="s">
        <v>5</v>
      </c>
      <c r="D25" s="34">
        <v>-465</v>
      </c>
      <c r="E25" s="20"/>
      <c r="F25" s="48">
        <v>-345</v>
      </c>
      <c r="G25" s="20"/>
      <c r="H25" s="34">
        <v>-953</v>
      </c>
      <c r="I25" s="20"/>
      <c r="J25" s="54">
        <v>-874</v>
      </c>
    </row>
    <row r="26" spans="4:10" ht="12.75">
      <c r="D26" s="20"/>
      <c r="E26" s="20"/>
      <c r="F26" s="47"/>
      <c r="G26" s="20"/>
      <c r="H26" s="20"/>
      <c r="I26" s="20"/>
      <c r="J26" s="20"/>
    </row>
    <row r="27" spans="1:10" ht="12.75">
      <c r="A27" s="14" t="s">
        <v>113</v>
      </c>
      <c r="B27" s="14"/>
      <c r="D27" s="35">
        <f>SUM(D21+D23+D25)</f>
        <v>394</v>
      </c>
      <c r="E27" s="20"/>
      <c r="F27" s="49">
        <f>SUM(F21+F23+F25)</f>
        <v>1306</v>
      </c>
      <c r="G27" s="20"/>
      <c r="H27" s="35">
        <f>SUM(H21+H23+H25)</f>
        <v>650</v>
      </c>
      <c r="I27" s="20"/>
      <c r="J27" s="35">
        <f>SUM(J21+J23+J25)</f>
        <v>2668</v>
      </c>
    </row>
    <row r="28" spans="1:10" ht="12.75">
      <c r="A28" s="14"/>
      <c r="B28" s="14"/>
      <c r="D28" s="23"/>
      <c r="E28" s="20"/>
      <c r="F28" s="50"/>
      <c r="G28" s="20"/>
      <c r="H28" s="23"/>
      <c r="I28" s="20"/>
      <c r="J28" s="23"/>
    </row>
    <row r="29" spans="1:10" ht="12.75">
      <c r="A29" s="13" t="s">
        <v>6</v>
      </c>
      <c r="D29" s="34">
        <v>-88</v>
      </c>
      <c r="E29" s="20"/>
      <c r="F29" s="48">
        <v>-179</v>
      </c>
      <c r="G29" s="20"/>
      <c r="H29" s="34">
        <v>-201</v>
      </c>
      <c r="I29" s="20"/>
      <c r="J29" s="54">
        <v>-534</v>
      </c>
    </row>
    <row r="30" spans="4:10" ht="12.75">
      <c r="D30" s="20"/>
      <c r="E30" s="20"/>
      <c r="F30" s="47"/>
      <c r="G30" s="20"/>
      <c r="H30" s="20"/>
      <c r="I30" s="20"/>
      <c r="J30" s="20"/>
    </row>
    <row r="31" spans="1:10" ht="13.5" thickBot="1">
      <c r="A31" s="14" t="s">
        <v>114</v>
      </c>
      <c r="B31" s="14"/>
      <c r="D31" s="36">
        <f>SUM(D27+D29)</f>
        <v>306</v>
      </c>
      <c r="E31" s="20"/>
      <c r="F31" s="51">
        <f>SUM(F27+F29)</f>
        <v>1127</v>
      </c>
      <c r="G31" s="20"/>
      <c r="H31" s="36">
        <f>SUM(H27+H29)</f>
        <v>449</v>
      </c>
      <c r="I31" s="20"/>
      <c r="J31" s="36">
        <f>SUM(J27+J29)</f>
        <v>2134</v>
      </c>
    </row>
    <row r="32" spans="1:10" ht="13.5" thickTop="1">
      <c r="A32" s="14" t="s">
        <v>106</v>
      </c>
      <c r="B32" s="14"/>
      <c r="D32" s="20"/>
      <c r="E32" s="20"/>
      <c r="F32" s="20"/>
      <c r="G32" s="20"/>
      <c r="H32" s="20"/>
      <c r="I32" s="20"/>
      <c r="J32" s="20"/>
    </row>
    <row r="33" spans="1:10" ht="12.75">
      <c r="A33" s="14" t="s">
        <v>84</v>
      </c>
      <c r="D33" s="37"/>
      <c r="E33" s="20"/>
      <c r="F33" s="37"/>
      <c r="G33" s="20"/>
      <c r="H33" s="37"/>
      <c r="I33" s="20"/>
      <c r="J33" s="37"/>
    </row>
    <row r="34" spans="4:10" ht="12.75">
      <c r="D34" s="20"/>
      <c r="E34" s="20"/>
      <c r="F34" s="20"/>
      <c r="G34" s="20"/>
      <c r="H34" s="20"/>
      <c r="I34" s="20"/>
      <c r="J34" s="20"/>
    </row>
    <row r="35" spans="4:10" ht="12.75">
      <c r="D35" s="20"/>
      <c r="E35" s="20"/>
      <c r="F35" s="20"/>
      <c r="G35" s="20"/>
      <c r="H35" s="20"/>
      <c r="I35" s="20"/>
      <c r="J35" s="20"/>
    </row>
    <row r="36" spans="1:10" ht="12.75">
      <c r="A36" s="14" t="s">
        <v>115</v>
      </c>
      <c r="B36" s="14"/>
      <c r="D36" s="38" t="s">
        <v>8</v>
      </c>
      <c r="E36" s="20"/>
      <c r="F36" s="20"/>
      <c r="G36" s="20"/>
      <c r="H36" s="20"/>
      <c r="I36" s="20"/>
      <c r="J36" s="20"/>
    </row>
    <row r="37" spans="1:10" ht="12.75">
      <c r="A37" s="13" t="s">
        <v>116</v>
      </c>
      <c r="D37" s="39">
        <f>(D31/'bs'!$F$35)*100</f>
        <v>0.37296150939716743</v>
      </c>
      <c r="E37" s="20"/>
      <c r="F37" s="39">
        <f>(F31/'bs'!$F$35)*100</f>
        <v>1.373619676766692</v>
      </c>
      <c r="G37" s="20"/>
      <c r="H37" s="39">
        <f>(H31/'bs'!$F$35)*100</f>
        <v>0.5472539794749287</v>
      </c>
      <c r="I37" s="20"/>
      <c r="J37" s="39">
        <f>(J31/'bs'!$F$35)*100</f>
        <v>2.600979938083514</v>
      </c>
    </row>
    <row r="38" spans="1:10" ht="12.75">
      <c r="A38" s="13" t="s">
        <v>83</v>
      </c>
      <c r="D38" s="38" t="s">
        <v>8</v>
      </c>
      <c r="E38" s="20"/>
      <c r="F38" s="20"/>
      <c r="G38" s="20"/>
      <c r="H38" s="20"/>
      <c r="I38" s="20"/>
      <c r="J38" s="20"/>
    </row>
    <row r="39" spans="4:10" ht="12.75">
      <c r="D39" s="38"/>
      <c r="E39" s="20"/>
      <c r="F39" s="20"/>
      <c r="G39" s="20"/>
      <c r="H39" s="20"/>
      <c r="I39" s="20"/>
      <c r="J39" s="20"/>
    </row>
    <row r="40" spans="1:10" ht="12.75">
      <c r="A40" s="13" t="s">
        <v>7</v>
      </c>
      <c r="D40" s="39">
        <v>0</v>
      </c>
      <c r="E40" s="20"/>
      <c r="F40" s="39">
        <v>0</v>
      </c>
      <c r="G40" s="20"/>
      <c r="H40" s="39">
        <v>0</v>
      </c>
      <c r="I40" s="20"/>
      <c r="J40" s="39">
        <v>0</v>
      </c>
    </row>
    <row r="41" spans="4:10" ht="12.75">
      <c r="D41" s="38"/>
      <c r="E41" s="20"/>
      <c r="F41" s="38"/>
      <c r="G41" s="20"/>
      <c r="H41" s="38"/>
      <c r="I41" s="20"/>
      <c r="J41" s="38"/>
    </row>
    <row r="42" spans="1:10" ht="12.75">
      <c r="A42" s="14"/>
      <c r="B42" s="14"/>
      <c r="D42" s="20"/>
      <c r="E42" s="20"/>
      <c r="F42" s="20"/>
      <c r="G42" s="20"/>
      <c r="H42" s="20"/>
      <c r="I42" s="20"/>
      <c r="J42" s="20"/>
    </row>
    <row r="43" spans="1:10" ht="12.75">
      <c r="A43" s="14" t="s">
        <v>103</v>
      </c>
      <c r="B43" s="14"/>
      <c r="C43" s="14"/>
      <c r="D43" s="24"/>
      <c r="E43" s="24"/>
      <c r="F43" s="24"/>
      <c r="G43" s="24"/>
      <c r="H43" s="24"/>
      <c r="I43" s="24"/>
      <c r="J43" s="20"/>
    </row>
    <row r="44" spans="1:10" ht="12.75">
      <c r="A44" s="14" t="s">
        <v>101</v>
      </c>
      <c r="B44" s="14"/>
      <c r="C44" s="14"/>
      <c r="D44" s="24"/>
      <c r="E44" s="24"/>
      <c r="F44" s="24"/>
      <c r="G44" s="24"/>
      <c r="H44" s="24"/>
      <c r="I44" s="24"/>
      <c r="J44" s="20"/>
    </row>
    <row r="45" spans="1:10" ht="12.75">
      <c r="A45" s="14"/>
      <c r="B45" s="14"/>
      <c r="C45" s="14"/>
      <c r="D45" s="24"/>
      <c r="E45" s="24"/>
      <c r="F45" s="24"/>
      <c r="G45" s="24"/>
      <c r="H45" s="24"/>
      <c r="I45" s="24"/>
      <c r="J45" s="20"/>
    </row>
    <row r="46" spans="4:10" ht="12.75">
      <c r="D46" s="20"/>
      <c r="E46" s="20"/>
      <c r="F46" s="20"/>
      <c r="G46" s="20"/>
      <c r="H46" s="20"/>
      <c r="I46" s="20"/>
      <c r="J46" s="20"/>
    </row>
  </sheetData>
  <printOptions horizontalCentered="1"/>
  <pageMargins left="0.3937007874015748" right="0.1968503937007874" top="0.7874015748031497" bottom="0.5905511811023623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3" customWidth="1"/>
    <col min="3" max="5" width="8.7109375" style="13" customWidth="1"/>
    <col min="6" max="6" width="19.7109375" style="13" customWidth="1"/>
    <col min="7" max="7" width="8.7109375" style="13" customWidth="1"/>
    <col min="8" max="8" width="19.7109375" style="13" customWidth="1"/>
    <col min="9" max="16384" width="9.140625" style="13" customWidth="1"/>
  </cols>
  <sheetData>
    <row r="1" spans="1:5" ht="18">
      <c r="A1" s="12" t="str">
        <f>Income!A1</f>
        <v>JERASIA CAPITAL BERHAD ( 503248-A)</v>
      </c>
      <c r="B1" s="12"/>
      <c r="C1" s="12"/>
      <c r="D1" s="12"/>
      <c r="E1" s="12"/>
    </row>
    <row r="2" ht="7.5" customHeight="1"/>
    <row r="3" spans="1:5" ht="15" customHeight="1">
      <c r="A3" s="14" t="str">
        <f>Income!A3</f>
        <v>INTERIM FINANCIAL REPORT ON CONSOLIDATED RESULTS FOR THE </v>
      </c>
      <c r="B3" s="14"/>
      <c r="C3" s="14"/>
      <c r="D3" s="14"/>
      <c r="E3" s="14"/>
    </row>
    <row r="4" spans="1:5" ht="15" customHeight="1">
      <c r="A4" s="14" t="str">
        <f>Income!A4</f>
        <v>SECOND QUARTER ENDED 30 SEPTEMBER 2009</v>
      </c>
      <c r="B4" s="14"/>
      <c r="C4" s="14"/>
      <c r="D4" s="14"/>
      <c r="E4" s="14"/>
    </row>
    <row r="5" ht="7.5" customHeight="1">
      <c r="H5" s="20"/>
    </row>
    <row r="6" ht="15" customHeight="1">
      <c r="A6" s="14" t="str">
        <f>CONCATENATE("CONDENSED CONSOLIDATED BALANCE SHEET AS AT ",RIGHT(Income!A9,LEN(Income!A9)-22))</f>
        <v>CONDENSED CONSOLIDATED BALANCE SHEET AS AT 30 SEPTEMBER 2009</v>
      </c>
    </row>
    <row r="7" ht="7.5" customHeight="1"/>
    <row r="8" spans="6:8" ht="12.75">
      <c r="F8" s="15" t="s">
        <v>35</v>
      </c>
      <c r="H8" s="15" t="s">
        <v>36</v>
      </c>
    </row>
    <row r="9" spans="6:8" ht="12.75">
      <c r="F9" s="15" t="s">
        <v>74</v>
      </c>
      <c r="G9" s="15"/>
      <c r="H9" s="15" t="s">
        <v>43</v>
      </c>
    </row>
    <row r="10" spans="6:8" ht="12.75">
      <c r="F10" s="15" t="s">
        <v>75</v>
      </c>
      <c r="G10" s="15"/>
      <c r="H10" s="15" t="s">
        <v>10</v>
      </c>
    </row>
    <row r="11" spans="6:8" ht="12.75">
      <c r="F11" s="15" t="s">
        <v>76</v>
      </c>
      <c r="G11" s="15"/>
      <c r="H11" s="59" t="s">
        <v>102</v>
      </c>
    </row>
    <row r="12" spans="6:8" ht="12.75">
      <c r="F12" s="55" t="str">
        <f>Income!D15</f>
        <v>30/09/2009</v>
      </c>
      <c r="G12" s="15"/>
      <c r="H12" s="55" t="s">
        <v>93</v>
      </c>
    </row>
    <row r="13" spans="6:8" ht="12.75">
      <c r="F13" s="15" t="s">
        <v>2</v>
      </c>
      <c r="G13" s="15"/>
      <c r="H13" s="15" t="s">
        <v>2</v>
      </c>
    </row>
    <row r="14" spans="6:8" ht="12.75">
      <c r="F14" s="25"/>
      <c r="G14" s="25"/>
      <c r="H14" s="20"/>
    </row>
    <row r="15" spans="1:9" ht="15" customHeight="1">
      <c r="A15" s="14" t="s">
        <v>50</v>
      </c>
      <c r="F15" s="20"/>
      <c r="G15" s="20"/>
      <c r="H15" s="20"/>
      <c r="I15" s="20"/>
    </row>
    <row r="16" spans="1:9" ht="19.5" customHeight="1">
      <c r="A16" s="14" t="s">
        <v>51</v>
      </c>
      <c r="F16" s="20"/>
      <c r="G16" s="20"/>
      <c r="H16" s="20"/>
      <c r="I16" s="20"/>
    </row>
    <row r="17" spans="1:9" ht="15" customHeight="1">
      <c r="A17" s="60" t="s">
        <v>77</v>
      </c>
      <c r="B17" s="14"/>
      <c r="C17" s="14"/>
      <c r="F17" s="20">
        <v>43953</v>
      </c>
      <c r="G17" s="20"/>
      <c r="H17" s="20">
        <v>47556</v>
      </c>
      <c r="I17" s="20"/>
    </row>
    <row r="18" spans="1:9" ht="15" customHeight="1">
      <c r="A18" s="60" t="s">
        <v>45</v>
      </c>
      <c r="B18" s="14"/>
      <c r="C18" s="14"/>
      <c r="F18" s="20">
        <v>4153</v>
      </c>
      <c r="G18" s="20"/>
      <c r="H18" s="20">
        <v>4194</v>
      </c>
      <c r="I18" s="20"/>
    </row>
    <row r="19" spans="1:9" ht="15" customHeight="1">
      <c r="A19" s="60" t="s">
        <v>11</v>
      </c>
      <c r="B19" s="14"/>
      <c r="C19" s="14"/>
      <c r="F19" s="20">
        <v>27447</v>
      </c>
      <c r="G19" s="20"/>
      <c r="H19" s="20">
        <v>27447</v>
      </c>
      <c r="I19" s="20"/>
    </row>
    <row r="20" spans="1:9" ht="15" customHeight="1">
      <c r="A20" s="60" t="s">
        <v>49</v>
      </c>
      <c r="B20" s="14"/>
      <c r="C20" s="14"/>
      <c r="F20" s="20">
        <v>5906</v>
      </c>
      <c r="G20" s="20"/>
      <c r="H20" s="20">
        <v>5931</v>
      </c>
      <c r="I20" s="20"/>
    </row>
    <row r="21" spans="1:9" ht="12.75">
      <c r="A21" s="60" t="s">
        <v>87</v>
      </c>
      <c r="B21" s="14"/>
      <c r="C21" s="14"/>
      <c r="F21" s="20">
        <v>3444</v>
      </c>
      <c r="G21" s="20"/>
      <c r="H21" s="20">
        <v>3444</v>
      </c>
      <c r="I21" s="20"/>
    </row>
    <row r="22" spans="6:9" ht="6" customHeight="1">
      <c r="F22" s="20"/>
      <c r="G22" s="20"/>
      <c r="H22" s="20"/>
      <c r="I22" s="20"/>
    </row>
    <row r="23" spans="6:9" ht="15" customHeight="1">
      <c r="F23" s="61">
        <f>SUM(F17:F22)</f>
        <v>84903</v>
      </c>
      <c r="G23" s="20"/>
      <c r="H23" s="61">
        <f>SUM(H17:H22)</f>
        <v>88572</v>
      </c>
      <c r="I23" s="20"/>
    </row>
    <row r="24" spans="1:9" ht="19.5" customHeight="1">
      <c r="A24" s="14" t="s">
        <v>61</v>
      </c>
      <c r="B24" s="14"/>
      <c r="C24" s="14"/>
      <c r="F24" s="20"/>
      <c r="G24" s="20"/>
      <c r="H24" s="20"/>
      <c r="I24" s="20"/>
    </row>
    <row r="25" spans="1:10" ht="15" customHeight="1">
      <c r="A25" s="13" t="s">
        <v>52</v>
      </c>
      <c r="E25" s="13" t="s">
        <v>8</v>
      </c>
      <c r="F25" s="62">
        <v>39266</v>
      </c>
      <c r="H25" s="62">
        <v>30803</v>
      </c>
      <c r="I25" s="20"/>
      <c r="J25" s="63"/>
    </row>
    <row r="26" spans="1:10" ht="15" customHeight="1">
      <c r="A26" s="13" t="s">
        <v>53</v>
      </c>
      <c r="F26" s="64">
        <v>25195</v>
      </c>
      <c r="H26" s="64">
        <v>24413</v>
      </c>
      <c r="I26" s="20"/>
      <c r="J26" s="63"/>
    </row>
    <row r="27" spans="1:10" ht="15" customHeight="1">
      <c r="A27" s="13" t="s">
        <v>26</v>
      </c>
      <c r="F27" s="65">
        <v>11451</v>
      </c>
      <c r="H27" s="65">
        <v>16586</v>
      </c>
      <c r="I27" s="20"/>
      <c r="J27" s="63"/>
    </row>
    <row r="28" spans="1:10" ht="15" customHeight="1">
      <c r="A28" s="13" t="s">
        <v>85</v>
      </c>
      <c r="F28" s="65">
        <v>627</v>
      </c>
      <c r="H28" s="65">
        <v>1371</v>
      </c>
      <c r="I28" s="20"/>
      <c r="J28" s="63"/>
    </row>
    <row r="29" spans="6:9" ht="6" customHeight="1">
      <c r="F29" s="66"/>
      <c r="H29" s="66"/>
      <c r="I29" s="20"/>
    </row>
    <row r="30" spans="6:9" ht="15" customHeight="1">
      <c r="F30" s="61">
        <f>SUM(F25:F29)</f>
        <v>76539</v>
      </c>
      <c r="H30" s="61">
        <f>SUM(H25:H29)</f>
        <v>73173</v>
      </c>
      <c r="I30" s="20"/>
    </row>
    <row r="31" spans="1:9" ht="18" customHeight="1" thickBot="1">
      <c r="A31" s="14" t="s">
        <v>56</v>
      </c>
      <c r="F31" s="67">
        <f>F23+F30</f>
        <v>161442</v>
      </c>
      <c r="H31" s="67">
        <f>H23+H30</f>
        <v>161745</v>
      </c>
      <c r="I31" s="20"/>
    </row>
    <row r="32" spans="6:9" ht="15" customHeight="1" thickTop="1">
      <c r="F32" s="20"/>
      <c r="G32" s="20"/>
      <c r="H32" s="20"/>
      <c r="I32" s="20"/>
    </row>
    <row r="33" spans="1:9" ht="15" customHeight="1">
      <c r="A33" s="14" t="s">
        <v>57</v>
      </c>
      <c r="F33" s="20"/>
      <c r="G33" s="20"/>
      <c r="H33" s="20"/>
      <c r="I33" s="20"/>
    </row>
    <row r="34" spans="1:9" ht="19.5" customHeight="1">
      <c r="A34" s="14" t="s">
        <v>58</v>
      </c>
      <c r="F34" s="20"/>
      <c r="G34" s="20"/>
      <c r="H34" s="20"/>
      <c r="I34" s="20"/>
    </row>
    <row r="35" spans="1:9" ht="15" customHeight="1">
      <c r="A35" s="13" t="s">
        <v>12</v>
      </c>
      <c r="F35" s="20">
        <v>82046</v>
      </c>
      <c r="G35" s="20"/>
      <c r="H35" s="20">
        <v>82046</v>
      </c>
      <c r="I35" s="20"/>
    </row>
    <row r="36" spans="1:9" ht="15" customHeight="1">
      <c r="A36" s="13" t="s">
        <v>59</v>
      </c>
      <c r="F36" s="20">
        <v>22210</v>
      </c>
      <c r="G36" s="20"/>
      <c r="H36" s="20">
        <v>22163</v>
      </c>
      <c r="I36" s="20"/>
    </row>
    <row r="37" spans="1:9" ht="15" customHeight="1">
      <c r="A37" s="14" t="s">
        <v>60</v>
      </c>
      <c r="F37" s="61">
        <f>SUM(F35:F36)</f>
        <v>104256</v>
      </c>
      <c r="G37" s="20"/>
      <c r="H37" s="61">
        <f>SUM(H35:H36)</f>
        <v>104209</v>
      </c>
      <c r="I37" s="20"/>
    </row>
    <row r="38" spans="6:9" ht="9.75" customHeight="1">
      <c r="F38" s="20"/>
      <c r="G38" s="20"/>
      <c r="H38" s="20"/>
      <c r="I38" s="20"/>
    </row>
    <row r="39" spans="1:9" ht="15" customHeight="1">
      <c r="A39" s="14" t="s">
        <v>62</v>
      </c>
      <c r="F39" s="20"/>
      <c r="G39" s="20"/>
      <c r="H39" s="20"/>
      <c r="I39" s="20"/>
    </row>
    <row r="40" spans="1:9" ht="19.5" customHeight="1">
      <c r="A40" s="14" t="s">
        <v>63</v>
      </c>
      <c r="F40" s="20"/>
      <c r="G40" s="20"/>
      <c r="H40" s="20"/>
      <c r="I40" s="20"/>
    </row>
    <row r="41" spans="1:8" ht="15" customHeight="1">
      <c r="A41" s="13" t="s">
        <v>88</v>
      </c>
      <c r="F41" s="20">
        <v>1582</v>
      </c>
      <c r="G41" s="20"/>
      <c r="H41" s="20">
        <v>1582</v>
      </c>
    </row>
    <row r="42" spans="6:9" ht="9.75" customHeight="1">
      <c r="F42" s="20"/>
      <c r="G42" s="20"/>
      <c r="H42" s="20"/>
      <c r="I42" s="20"/>
    </row>
    <row r="43" spans="1:9" ht="19.5" customHeight="1">
      <c r="A43" s="14" t="s">
        <v>64</v>
      </c>
      <c r="F43" s="20"/>
      <c r="G43" s="20"/>
      <c r="H43" s="20"/>
      <c r="I43" s="20"/>
    </row>
    <row r="44" spans="1:9" ht="15" customHeight="1">
      <c r="A44" s="13" t="s">
        <v>54</v>
      </c>
      <c r="F44" s="62">
        <f>11316+1</f>
        <v>11317</v>
      </c>
      <c r="G44" s="20"/>
      <c r="H44" s="62">
        <v>9701</v>
      </c>
      <c r="I44" s="20"/>
    </row>
    <row r="45" spans="1:9" ht="15" customHeight="1">
      <c r="A45" s="13" t="s">
        <v>55</v>
      </c>
      <c r="F45" s="65">
        <v>44029</v>
      </c>
      <c r="G45" s="20"/>
      <c r="H45" s="65">
        <v>45977</v>
      </c>
      <c r="I45" s="20"/>
    </row>
    <row r="46" spans="1:9" ht="15" customHeight="1">
      <c r="A46" s="13" t="s">
        <v>86</v>
      </c>
      <c r="F46" s="65">
        <v>258</v>
      </c>
      <c r="G46" s="20"/>
      <c r="H46" s="65">
        <v>276</v>
      </c>
      <c r="I46" s="20"/>
    </row>
    <row r="47" spans="6:9" ht="15" customHeight="1">
      <c r="F47" s="68">
        <f>SUM(F44:F46)</f>
        <v>55604</v>
      </c>
      <c r="G47" s="20"/>
      <c r="H47" s="68">
        <f>SUM(H44:H46)</f>
        <v>55954</v>
      </c>
      <c r="I47" s="20"/>
    </row>
    <row r="48" spans="1:9" ht="19.5" customHeight="1">
      <c r="A48" s="14" t="s">
        <v>66</v>
      </c>
      <c r="B48" s="14"/>
      <c r="C48" s="14"/>
      <c r="F48" s="20">
        <f>SUM(F41:F42)+F47</f>
        <v>57186</v>
      </c>
      <c r="G48" s="20"/>
      <c r="H48" s="20">
        <f>SUM(H41:H42)+H47</f>
        <v>57536</v>
      </c>
      <c r="I48" s="20"/>
    </row>
    <row r="49" spans="1:9" ht="19.5" customHeight="1" thickBot="1">
      <c r="A49" s="14" t="s">
        <v>65</v>
      </c>
      <c r="F49" s="69">
        <f>F37+F48</f>
        <v>161442</v>
      </c>
      <c r="H49" s="69">
        <f>H37+H48</f>
        <v>161745</v>
      </c>
      <c r="I49" s="20"/>
    </row>
    <row r="50" spans="6:9" ht="9.75" customHeight="1" thickTop="1">
      <c r="F50" s="20"/>
      <c r="G50" s="20"/>
      <c r="H50" s="20"/>
      <c r="I50" s="20"/>
    </row>
    <row r="51" spans="1:8" ht="12.75">
      <c r="A51" s="13" t="s">
        <v>42</v>
      </c>
      <c r="F51" s="42">
        <f>ROUND((F31-F48)/F35,2)</f>
        <v>1.27</v>
      </c>
      <c r="H51" s="42">
        <f>ROUND((H31-H48)/H35,2)</f>
        <v>1.27</v>
      </c>
    </row>
    <row r="52" spans="6:8" ht="9.75" customHeight="1">
      <c r="F52" s="60"/>
      <c r="H52" s="60"/>
    </row>
    <row r="53" spans="1:5" ht="12.75">
      <c r="A53" s="14" t="s">
        <v>71</v>
      </c>
      <c r="B53" s="14"/>
      <c r="C53" s="14"/>
      <c r="D53" s="14"/>
      <c r="E53" s="14"/>
    </row>
    <row r="54" spans="1:5" ht="12.75">
      <c r="A54" s="14" t="str">
        <f>Income!A44</f>
        <v>                  financial report for the year ended 31 March 2009</v>
      </c>
      <c r="B54" s="14"/>
      <c r="C54" s="14"/>
      <c r="D54" s="14"/>
      <c r="E54" s="14"/>
    </row>
    <row r="55" ht="7.5" customHeight="1"/>
    <row r="56" ht="12.75">
      <c r="A56" s="70" t="s">
        <v>72</v>
      </c>
    </row>
    <row r="57" ht="12.75">
      <c r="A57" s="70" t="s">
        <v>73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A1" sqref="A1"/>
    </sheetView>
  </sheetViews>
  <sheetFormatPr defaultColWidth="9.140625" defaultRowHeight="12.75"/>
  <cols>
    <col min="1" max="6" width="10.28125" style="3" customWidth="1"/>
    <col min="7" max="7" width="12.7109375" style="3" customWidth="1"/>
    <col min="8" max="8" width="5.7109375" style="3" customWidth="1"/>
    <col min="9" max="9" width="12.7109375" style="3" customWidth="1"/>
    <col min="10" max="16384" width="9.140625" style="3" customWidth="1"/>
  </cols>
  <sheetData>
    <row r="1" spans="1:6" ht="18">
      <c r="A1" s="4" t="str">
        <f>Income!A1</f>
        <v>JERASIA CAPITAL BERHAD ( 503248-A)</v>
      </c>
      <c r="B1" s="4"/>
      <c r="C1" s="4"/>
      <c r="D1" s="4"/>
      <c r="E1" s="4"/>
      <c r="F1" s="4"/>
    </row>
    <row r="2" ht="7.5" customHeight="1"/>
    <row r="3" spans="1:6" ht="12.75">
      <c r="A3" s="5" t="str">
        <f>Income!A3</f>
        <v>INTERIM FINANCIAL REPORT ON CONSOLIDATED RESULTS FOR THE </v>
      </c>
      <c r="B3" s="5"/>
      <c r="C3" s="5"/>
      <c r="D3" s="5"/>
      <c r="E3" s="5"/>
      <c r="F3" s="5"/>
    </row>
    <row r="4" spans="1:6" ht="12.75">
      <c r="A4" s="5" t="str">
        <f>Income!A4</f>
        <v>SECOND QUARTER ENDED 30 SEPTEMBER 2009</v>
      </c>
      <c r="B4" s="5"/>
      <c r="C4" s="5"/>
      <c r="D4" s="5"/>
      <c r="E4" s="5"/>
      <c r="F4" s="5"/>
    </row>
    <row r="5" ht="12.75">
      <c r="A5" s="5" t="str">
        <f>Income!A5</f>
        <v>( The figures have not been audited )</v>
      </c>
    </row>
    <row r="6" ht="7.5" customHeight="1"/>
    <row r="7" ht="12.75">
      <c r="A7" s="5" t="s">
        <v>19</v>
      </c>
    </row>
    <row r="8" ht="12.75">
      <c r="A8" s="5" t="str">
        <f>CONCATENATE("FOR THE PERIOD ",RIGHT(Income!A9,LEN(Income!A9)-16))</f>
        <v>FOR THE PERIOD ENDED 30 SEPTEMBER 2009</v>
      </c>
    </row>
    <row r="9" spans="7:9" ht="12.75">
      <c r="G9" s="52" t="s">
        <v>91</v>
      </c>
      <c r="H9" s="44"/>
      <c r="I9" s="52" t="s">
        <v>91</v>
      </c>
    </row>
    <row r="10" spans="7:9" ht="12.75">
      <c r="G10" s="52" t="s">
        <v>92</v>
      </c>
      <c r="H10" s="44"/>
      <c r="I10" s="52" t="s">
        <v>92</v>
      </c>
    </row>
    <row r="11" spans="2:9" ht="12.75" customHeight="1">
      <c r="B11" s="4"/>
      <c r="C11" s="4"/>
      <c r="D11" s="4"/>
      <c r="E11" s="4"/>
      <c r="F11" s="4"/>
      <c r="G11" s="45" t="str">
        <f>Income!D15</f>
        <v>30/09/2009</v>
      </c>
      <c r="I11" s="45" t="str">
        <f>Income!F15</f>
        <v>30/09/2008</v>
      </c>
    </row>
    <row r="12" spans="7:9" ht="12.75">
      <c r="G12" s="52" t="s">
        <v>27</v>
      </c>
      <c r="I12" s="52" t="s">
        <v>27</v>
      </c>
    </row>
    <row r="13" spans="7:9" ht="7.5" customHeight="1">
      <c r="G13" s="1"/>
      <c r="I13" s="1"/>
    </row>
    <row r="14" spans="1:9" ht="12.75">
      <c r="A14" s="5" t="s">
        <v>117</v>
      </c>
      <c r="G14" s="1"/>
      <c r="I14" s="1"/>
    </row>
    <row r="15" spans="2:9" ht="7.5" customHeight="1">
      <c r="B15" s="5"/>
      <c r="C15" s="5"/>
      <c r="D15" s="5"/>
      <c r="E15" s="5"/>
      <c r="F15" s="5"/>
      <c r="G15" s="1"/>
      <c r="I15" s="1"/>
    </row>
    <row r="16" spans="1:9" ht="12.75">
      <c r="A16" s="6" t="s">
        <v>67</v>
      </c>
      <c r="B16" s="6"/>
      <c r="C16" s="6"/>
      <c r="D16" s="5"/>
      <c r="E16" s="5"/>
      <c r="F16" s="5"/>
      <c r="G16" s="1">
        <f>Income!H27</f>
        <v>650</v>
      </c>
      <c r="I16" s="1">
        <f>Income!J27</f>
        <v>2668</v>
      </c>
    </row>
    <row r="17" spans="7:9" ht="7.5" customHeight="1">
      <c r="G17" s="1"/>
      <c r="I17" s="1"/>
    </row>
    <row r="18" spans="1:9" ht="12.75">
      <c r="A18" s="3" t="s">
        <v>79</v>
      </c>
      <c r="G18" s="1"/>
      <c r="I18" s="1"/>
    </row>
    <row r="19" spans="1:11" ht="12.75">
      <c r="A19" s="3" t="s">
        <v>46</v>
      </c>
      <c r="G19" s="1">
        <v>3799</v>
      </c>
      <c r="I19" s="1">
        <v>3894</v>
      </c>
      <c r="K19" s="57"/>
    </row>
    <row r="20" spans="1:11" ht="12.75">
      <c r="A20" s="3" t="s">
        <v>47</v>
      </c>
      <c r="G20" s="1">
        <v>41</v>
      </c>
      <c r="I20" s="1">
        <v>31</v>
      </c>
      <c r="K20" s="57"/>
    </row>
    <row r="21" spans="1:9" ht="12.75">
      <c r="A21" s="3" t="s">
        <v>20</v>
      </c>
      <c r="G21" s="1">
        <v>-2</v>
      </c>
      <c r="I21" s="1">
        <v>-22</v>
      </c>
    </row>
    <row r="22" spans="1:9" ht="12.75">
      <c r="A22" s="3" t="s">
        <v>21</v>
      </c>
      <c r="G22" s="1">
        <v>730</v>
      </c>
      <c r="I22" s="1">
        <v>874</v>
      </c>
    </row>
    <row r="23" spans="1:9" ht="12.75">
      <c r="A23" s="3" t="s">
        <v>78</v>
      </c>
      <c r="G23" s="1">
        <v>-9</v>
      </c>
      <c r="I23" s="1">
        <v>-46</v>
      </c>
    </row>
    <row r="24" spans="1:9" ht="12.75">
      <c r="A24" s="3" t="s">
        <v>82</v>
      </c>
      <c r="G24" s="1">
        <v>-11</v>
      </c>
      <c r="I24" s="1">
        <v>0</v>
      </c>
    </row>
    <row r="25" spans="1:9" ht="12.75">
      <c r="A25" s="3" t="s">
        <v>44</v>
      </c>
      <c r="G25" s="1">
        <v>-136</v>
      </c>
      <c r="I25" s="1">
        <v>732</v>
      </c>
    </row>
    <row r="26" spans="7:9" ht="3.75" customHeight="1">
      <c r="G26" s="1"/>
      <c r="I26" s="1"/>
    </row>
    <row r="27" spans="1:9" ht="12.75">
      <c r="A27" s="3" t="s">
        <v>37</v>
      </c>
      <c r="G27" s="7">
        <f>SUM(G16:G26)</f>
        <v>5062</v>
      </c>
      <c r="I27" s="7">
        <f>SUM(I16:I26)</f>
        <v>8131</v>
      </c>
    </row>
    <row r="28" spans="7:9" ht="7.5" customHeight="1">
      <c r="G28" s="1"/>
      <c r="I28" s="1"/>
    </row>
    <row r="29" spans="1:9" ht="12.75">
      <c r="A29" s="3" t="s">
        <v>28</v>
      </c>
      <c r="G29" s="1"/>
      <c r="I29" s="1"/>
    </row>
    <row r="30" spans="1:9" ht="12.75">
      <c r="A30" s="3" t="s">
        <v>29</v>
      </c>
      <c r="G30" s="1">
        <v>-9244</v>
      </c>
      <c r="I30" s="1">
        <v>-6236</v>
      </c>
    </row>
    <row r="31" spans="1:9" ht="12.75">
      <c r="A31" s="3" t="s">
        <v>30</v>
      </c>
      <c r="G31" s="1">
        <v>1626</v>
      </c>
      <c r="I31" s="1">
        <v>-4106</v>
      </c>
    </row>
    <row r="32" spans="1:9" ht="12.75">
      <c r="A32" s="3" t="s">
        <v>118</v>
      </c>
      <c r="G32" s="7">
        <f>SUM(G27:G31)</f>
        <v>-2556</v>
      </c>
      <c r="I32" s="7">
        <f>SUM(I27:I31)</f>
        <v>-2211</v>
      </c>
    </row>
    <row r="33" spans="7:9" ht="7.5" customHeight="1">
      <c r="G33" s="1"/>
      <c r="I33" s="1"/>
    </row>
    <row r="34" spans="1:9" ht="12.75">
      <c r="A34" s="3" t="s">
        <v>33</v>
      </c>
      <c r="G34" s="1">
        <f>-G22</f>
        <v>-730</v>
      </c>
      <c r="I34" s="1">
        <f>-I22</f>
        <v>-874</v>
      </c>
    </row>
    <row r="35" spans="1:9" ht="12.75">
      <c r="A35" s="3" t="s">
        <v>34</v>
      </c>
      <c r="G35" s="1">
        <f>-G21</f>
        <v>2</v>
      </c>
      <c r="I35" s="1">
        <f>-I21</f>
        <v>22</v>
      </c>
    </row>
    <row r="36" spans="1:9" ht="12.75">
      <c r="A36" s="3" t="s">
        <v>90</v>
      </c>
      <c r="G36" s="1">
        <f>526-1</f>
        <v>525</v>
      </c>
      <c r="I36" s="1">
        <v>-592</v>
      </c>
    </row>
    <row r="37" spans="7:9" ht="3.75" customHeight="1">
      <c r="G37" s="1"/>
      <c r="I37" s="1"/>
    </row>
    <row r="38" spans="1:9" ht="12.75">
      <c r="A38" s="3" t="s">
        <v>119</v>
      </c>
      <c r="G38" s="43">
        <f>SUM(G32:G37)</f>
        <v>-2759</v>
      </c>
      <c r="I38" s="43">
        <f>SUM(I32:I37)</f>
        <v>-3655</v>
      </c>
    </row>
    <row r="39" spans="7:9" ht="7.5" customHeight="1">
      <c r="G39" s="1"/>
      <c r="I39" s="1"/>
    </row>
    <row r="40" spans="7:9" ht="7.5" customHeight="1">
      <c r="G40" s="1"/>
      <c r="I40" s="1"/>
    </row>
    <row r="41" spans="1:9" ht="12.75">
      <c r="A41" s="5" t="s">
        <v>120</v>
      </c>
      <c r="G41" s="1"/>
      <c r="I41" s="1"/>
    </row>
    <row r="42" spans="1:9" ht="12.75">
      <c r="A42" s="3" t="s">
        <v>22</v>
      </c>
      <c r="G42" s="1">
        <v>0</v>
      </c>
      <c r="I42" s="1">
        <v>-391</v>
      </c>
    </row>
    <row r="43" spans="1:9" ht="12.75">
      <c r="A43" s="3" t="s">
        <v>80</v>
      </c>
      <c r="G43" s="1">
        <v>-462</v>
      </c>
      <c r="I43" s="1">
        <v>-7592</v>
      </c>
    </row>
    <row r="44" spans="1:9" ht="12.75">
      <c r="A44" s="3" t="s">
        <v>45</v>
      </c>
      <c r="G44" s="2">
        <v>0</v>
      </c>
      <c r="I44" s="2">
        <v>-1912</v>
      </c>
    </row>
    <row r="45" spans="1:9" ht="12.75">
      <c r="A45" s="3" t="s">
        <v>49</v>
      </c>
      <c r="G45" s="2">
        <v>25</v>
      </c>
      <c r="I45" s="2">
        <v>-1162</v>
      </c>
    </row>
    <row r="46" spans="1:9" ht="12.75">
      <c r="A46" s="3" t="s">
        <v>81</v>
      </c>
      <c r="G46" s="1">
        <v>9</v>
      </c>
      <c r="I46" s="1">
        <v>46</v>
      </c>
    </row>
    <row r="47" spans="7:9" ht="3.75" customHeight="1">
      <c r="G47" s="1"/>
      <c r="I47" s="1"/>
    </row>
    <row r="48" spans="1:9" ht="12.75">
      <c r="A48" s="3" t="s">
        <v>121</v>
      </c>
      <c r="G48" s="43">
        <f>SUM(G41:G47)</f>
        <v>-428</v>
      </c>
      <c r="I48" s="43">
        <f>SUM(I41:I47)</f>
        <v>-11011</v>
      </c>
    </row>
    <row r="49" spans="7:9" ht="7.5" customHeight="1">
      <c r="G49" s="1"/>
      <c r="I49" s="1"/>
    </row>
    <row r="50" spans="7:9" ht="7.5" customHeight="1">
      <c r="G50" s="1"/>
      <c r="I50" s="1"/>
    </row>
    <row r="51" spans="1:9" ht="12.75">
      <c r="A51" s="5" t="s">
        <v>123</v>
      </c>
      <c r="G51" s="1"/>
      <c r="I51" s="1"/>
    </row>
    <row r="52" spans="1:9" ht="12.75">
      <c r="A52" s="3" t="s">
        <v>31</v>
      </c>
      <c r="G52" s="1">
        <v>-1948</v>
      </c>
      <c r="I52" s="1">
        <v>13141</v>
      </c>
    </row>
    <row r="53" spans="7:9" ht="3.75" customHeight="1">
      <c r="G53" s="1"/>
      <c r="I53" s="1"/>
    </row>
    <row r="54" spans="1:9" ht="12.75">
      <c r="A54" s="3" t="s">
        <v>122</v>
      </c>
      <c r="G54" s="43">
        <f>SUM(G52:G53)</f>
        <v>-1948</v>
      </c>
      <c r="I54" s="43">
        <f>SUM(I52:I53)</f>
        <v>13141</v>
      </c>
    </row>
    <row r="55" spans="7:9" ht="7.5" customHeight="1">
      <c r="G55" s="1"/>
      <c r="I55" s="1"/>
    </row>
    <row r="56" spans="1:9" ht="12.75">
      <c r="A56" s="3" t="s">
        <v>124</v>
      </c>
      <c r="G56" s="1">
        <f>SUM(G38+G48+G54)</f>
        <v>-5135</v>
      </c>
      <c r="I56" s="1">
        <f>SUM(I38+I48+I54)</f>
        <v>-1525</v>
      </c>
    </row>
    <row r="57" spans="1:9" ht="12.75">
      <c r="A57" s="3" t="s">
        <v>23</v>
      </c>
      <c r="G57" s="1">
        <f>'bs'!H27</f>
        <v>16586</v>
      </c>
      <c r="I57" s="1">
        <v>10951</v>
      </c>
    </row>
    <row r="58" spans="1:9" ht="13.5" thickBot="1">
      <c r="A58" s="3" t="s">
        <v>24</v>
      </c>
      <c r="G58" s="8">
        <f>SUM(G56:G57)</f>
        <v>11451</v>
      </c>
      <c r="I58" s="8">
        <f>SUM(I56:I57)</f>
        <v>9426</v>
      </c>
    </row>
    <row r="59" spans="7:9" ht="7.5" customHeight="1" thickTop="1">
      <c r="G59" s="1"/>
      <c r="I59" s="1"/>
    </row>
    <row r="60" spans="7:9" ht="7.5" customHeight="1">
      <c r="G60" s="1"/>
      <c r="I60" s="1"/>
    </row>
    <row r="61" spans="1:9" ht="12.75">
      <c r="A61" s="3" t="s">
        <v>32</v>
      </c>
      <c r="G61" s="1"/>
      <c r="I61" s="1"/>
    </row>
    <row r="62" spans="1:9" ht="12.75">
      <c r="A62" s="3" t="s">
        <v>25</v>
      </c>
      <c r="G62" s="1">
        <v>0</v>
      </c>
      <c r="I62" s="1">
        <v>134</v>
      </c>
    </row>
    <row r="63" spans="1:9" ht="12.75">
      <c r="A63" s="3" t="s">
        <v>26</v>
      </c>
      <c r="G63" s="1">
        <v>11451</v>
      </c>
      <c r="I63" s="1">
        <v>9292</v>
      </c>
    </row>
    <row r="64" spans="7:9" ht="3.75" customHeight="1">
      <c r="G64" s="1"/>
      <c r="I64" s="1"/>
    </row>
    <row r="65" spans="7:9" ht="13.5" thickBot="1">
      <c r="G65" s="9">
        <f>SUM(G62:G64)</f>
        <v>11451</v>
      </c>
      <c r="I65" s="9">
        <f>SUM(I62:I64)</f>
        <v>9426</v>
      </c>
    </row>
    <row r="66" spans="7:9" ht="7.5" customHeight="1" thickTop="1">
      <c r="G66" s="1"/>
      <c r="I66" s="1"/>
    </row>
    <row r="67" spans="1:9" ht="12.75">
      <c r="A67" s="14" t="s">
        <v>105</v>
      </c>
      <c r="G67" s="10"/>
      <c r="I67" s="10"/>
    </row>
    <row r="68" spans="1:9" ht="12.75">
      <c r="A68" s="14" t="str">
        <f>Income!A44</f>
        <v>                  financial report for the year ended 31 March 2009</v>
      </c>
      <c r="G68" s="10"/>
      <c r="I68" s="10"/>
    </row>
    <row r="69" spans="7:9" ht="12.75">
      <c r="G69" s="10"/>
      <c r="I69" s="10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6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28125" style="13" customWidth="1"/>
    <col min="6" max="6" width="2.7109375" style="13" customWidth="1"/>
    <col min="7" max="7" width="10.7109375" style="13" customWidth="1"/>
    <col min="8" max="8" width="2.7109375" style="13" customWidth="1"/>
    <col min="9" max="9" width="10.7109375" style="13" customWidth="1"/>
    <col min="10" max="10" width="2.7109375" style="13" customWidth="1"/>
    <col min="11" max="11" width="13.57421875" style="13" customWidth="1"/>
    <col min="12" max="12" width="2.7109375" style="13" customWidth="1"/>
    <col min="13" max="13" width="10.7109375" style="13" customWidth="1"/>
    <col min="14" max="15" width="2.7109375" style="13" customWidth="1"/>
    <col min="16" max="16384" width="9.140625" style="13" customWidth="1"/>
  </cols>
  <sheetData>
    <row r="2" spans="1:12" ht="18">
      <c r="A2" s="12" t="str">
        <f>Income!A1</f>
        <v>JERASIA CAPITAL BERHAD ( 503248-A)</v>
      </c>
      <c r="B2" s="12"/>
      <c r="C2" s="12"/>
      <c r="D2" s="12"/>
      <c r="E2" s="12"/>
      <c r="F2" s="12"/>
      <c r="G2" s="12"/>
      <c r="H2" s="12"/>
      <c r="I2" s="12"/>
      <c r="J2" s="12"/>
      <c r="L2" s="12"/>
    </row>
    <row r="3" ht="9.75" customHeight="1"/>
    <row r="4" spans="1:12" ht="12.75">
      <c r="A4" s="14" t="str">
        <f>Income!A3</f>
        <v>INTERIM FINANCIAL REPORT ON CONSOLIDATED RESULTS FOR THE </v>
      </c>
      <c r="B4" s="14"/>
      <c r="C4" s="14"/>
      <c r="D4" s="14"/>
      <c r="E4" s="14"/>
      <c r="F4" s="14"/>
      <c r="G4" s="14"/>
      <c r="H4" s="14"/>
      <c r="I4" s="14"/>
      <c r="J4" s="14"/>
      <c r="L4" s="14"/>
    </row>
    <row r="5" spans="1:12" ht="12.75">
      <c r="A5" s="14" t="str">
        <f>Income!A4</f>
        <v>SECOND QUARTER ENDED 30 SEPTEMBER 2009</v>
      </c>
      <c r="B5" s="14"/>
      <c r="C5" s="14"/>
      <c r="D5" s="14"/>
      <c r="E5" s="14"/>
      <c r="F5" s="14"/>
      <c r="G5" s="14"/>
      <c r="H5" s="14"/>
      <c r="I5" s="14"/>
      <c r="J5" s="14"/>
      <c r="L5" s="14"/>
    </row>
    <row r="6" ht="12.75">
      <c r="A6" s="14" t="str">
        <f>Income!A5</f>
        <v>( The figures have not been audited )</v>
      </c>
    </row>
    <row r="7" ht="9.75" customHeight="1"/>
    <row r="8" ht="12.75">
      <c r="A8" s="14" t="s">
        <v>13</v>
      </c>
    </row>
    <row r="9" ht="12.75">
      <c r="A9" s="14" t="str">
        <f>Income!A9</f>
        <v>FOR THE QUARTER ENDED 30 SEPTEMBER 2009</v>
      </c>
    </row>
    <row r="11" spans="7:15" ht="12.75">
      <c r="G11" s="41" t="s">
        <v>68</v>
      </c>
      <c r="H11" s="40"/>
      <c r="I11" s="40"/>
      <c r="J11" s="40"/>
      <c r="K11" s="40"/>
      <c r="L11" s="40"/>
      <c r="M11" s="40"/>
      <c r="N11" s="40"/>
      <c r="O11" s="40"/>
    </row>
    <row r="12" spans="6:13" ht="12.75">
      <c r="F12" s="15"/>
      <c r="G12" s="15" t="s">
        <v>17</v>
      </c>
      <c r="H12" s="15"/>
      <c r="I12" s="15" t="s">
        <v>38</v>
      </c>
      <c r="J12" s="15"/>
      <c r="K12" s="15" t="s">
        <v>15</v>
      </c>
      <c r="L12" s="15"/>
      <c r="M12" s="15" t="s">
        <v>8</v>
      </c>
    </row>
    <row r="13" spans="6:13" ht="12.75">
      <c r="F13" s="15"/>
      <c r="G13" s="15" t="s">
        <v>18</v>
      </c>
      <c r="H13" s="15"/>
      <c r="I13" s="15" t="s">
        <v>39</v>
      </c>
      <c r="J13" s="15"/>
      <c r="K13" s="15" t="s">
        <v>16</v>
      </c>
      <c r="L13" s="15"/>
      <c r="M13" s="15" t="s">
        <v>14</v>
      </c>
    </row>
    <row r="14" spans="6:13" ht="12.75">
      <c r="F14" s="15"/>
      <c r="G14" s="15"/>
      <c r="H14" s="15"/>
      <c r="I14" s="15" t="s">
        <v>40</v>
      </c>
      <c r="J14" s="15"/>
      <c r="K14" s="15"/>
      <c r="L14" s="15"/>
      <c r="M14" s="15"/>
    </row>
    <row r="15" spans="6:13" ht="12.75">
      <c r="F15" s="15"/>
      <c r="G15" s="15" t="s">
        <v>2</v>
      </c>
      <c r="H15" s="15"/>
      <c r="I15" s="15" t="s">
        <v>2</v>
      </c>
      <c r="J15" s="15"/>
      <c r="K15" s="15" t="s">
        <v>2</v>
      </c>
      <c r="L15" s="15"/>
      <c r="M15" s="15" t="s">
        <v>2</v>
      </c>
    </row>
    <row r="16" spans="1:9" ht="18" customHeight="1">
      <c r="A16" s="14" t="str">
        <f>Income!H12</f>
        <v>6 Months</v>
      </c>
      <c r="B16" s="14"/>
      <c r="I16" s="11"/>
    </row>
    <row r="17" spans="1:4" ht="18" customHeight="1">
      <c r="A17" s="16" t="str">
        <f>RIGHT(Income!A9,LEN(Income!A9)-16)</f>
        <v>ENDED 30 SEPTEMBER 2009</v>
      </c>
      <c r="B17" s="16"/>
      <c r="C17" s="16"/>
      <c r="D17" s="16"/>
    </row>
    <row r="18" spans="1:13" ht="18" customHeight="1">
      <c r="A18" s="13" t="s">
        <v>100</v>
      </c>
      <c r="F18" s="17"/>
      <c r="G18" s="18">
        <v>82046</v>
      </c>
      <c r="H18" s="17"/>
      <c r="I18" s="18">
        <v>-1340</v>
      </c>
      <c r="J18" s="17"/>
      <c r="K18" s="18">
        <v>23503</v>
      </c>
      <c r="L18" s="17"/>
      <c r="M18" s="19">
        <f>SUM(G18:K18)</f>
        <v>104209</v>
      </c>
    </row>
    <row r="19" spans="1:13" ht="18" customHeight="1">
      <c r="A19" s="13" t="s">
        <v>41</v>
      </c>
      <c r="F19" s="17"/>
      <c r="G19" s="18">
        <v>0</v>
      </c>
      <c r="H19" s="17"/>
      <c r="I19" s="18">
        <v>-402</v>
      </c>
      <c r="J19" s="17"/>
      <c r="K19" s="18">
        <v>0</v>
      </c>
      <c r="L19" s="17"/>
      <c r="M19" s="19">
        <f>SUM(G19:K19)</f>
        <v>-402</v>
      </c>
    </row>
    <row r="20" spans="1:13" ht="18" customHeight="1">
      <c r="A20" s="13" t="s">
        <v>70</v>
      </c>
      <c r="F20" s="17"/>
      <c r="G20" s="18">
        <v>0</v>
      </c>
      <c r="H20" s="17"/>
      <c r="I20" s="18">
        <v>0</v>
      </c>
      <c r="J20" s="17"/>
      <c r="K20" s="18">
        <f>Income!H31</f>
        <v>449</v>
      </c>
      <c r="L20" s="17"/>
      <c r="M20" s="19">
        <f>SUM(G20:K20)</f>
        <v>449</v>
      </c>
    </row>
    <row r="21" spans="6:13" ht="4.5" customHeight="1">
      <c r="F21" s="17"/>
      <c r="G21" s="18"/>
      <c r="H21" s="17"/>
      <c r="I21" s="18"/>
      <c r="J21" s="17"/>
      <c r="K21" s="18"/>
      <c r="L21" s="17"/>
      <c r="M21" s="19"/>
    </row>
    <row r="22" spans="1:13" ht="18" customHeight="1" thickBot="1">
      <c r="A22" s="13" t="str">
        <f>CONCATENATE("Balance as at ",RIGHT(A17,LEN(A17)-6))</f>
        <v>Balance as at 30 SEPTEMBER 2009</v>
      </c>
      <c r="F22" s="20"/>
      <c r="G22" s="21">
        <f>SUM(G18:G21)</f>
        <v>82046</v>
      </c>
      <c r="H22" s="20"/>
      <c r="I22" s="21">
        <f>SUM(I18:I21)</f>
        <v>-1742</v>
      </c>
      <c r="J22" s="20"/>
      <c r="K22" s="21">
        <f>SUM(K18:K21)</f>
        <v>23952</v>
      </c>
      <c r="L22" s="20"/>
      <c r="M22" s="21">
        <f>SUM(M18:M21)</f>
        <v>104256</v>
      </c>
    </row>
    <row r="23" spans="6:13" ht="12.75">
      <c r="F23" s="20"/>
      <c r="G23" s="20"/>
      <c r="H23" s="20"/>
      <c r="I23" s="20"/>
      <c r="J23" s="20"/>
      <c r="K23" s="20"/>
      <c r="L23" s="20"/>
      <c r="M23" s="20"/>
    </row>
    <row r="24" spans="6:13" ht="12.75">
      <c r="F24" s="20"/>
      <c r="G24" s="20"/>
      <c r="H24" s="20"/>
      <c r="I24" s="20"/>
      <c r="J24" s="20"/>
      <c r="K24" s="20"/>
      <c r="L24" s="20"/>
      <c r="M24" s="20"/>
    </row>
    <row r="25" spans="1:2" ht="18" customHeight="1">
      <c r="A25" s="14" t="str">
        <f>A16</f>
        <v>6 Months</v>
      </c>
      <c r="B25" s="14"/>
    </row>
    <row r="26" spans="1:4" ht="18" customHeight="1">
      <c r="A26" s="16" t="str">
        <f>CONCATENATE(LEFT(A17,LEN(A17)-4),RIGHT(Income!F15,4))</f>
        <v>ENDED 30 SEPTEMBER 2008</v>
      </c>
      <c r="B26" s="16"/>
      <c r="C26" s="16"/>
      <c r="D26" s="16"/>
    </row>
    <row r="27" spans="1:13" ht="18" customHeight="1">
      <c r="A27" s="13" t="s">
        <v>89</v>
      </c>
      <c r="F27" s="17"/>
      <c r="G27" s="18">
        <v>82046</v>
      </c>
      <c r="H27" s="17"/>
      <c r="I27" s="18">
        <v>-2902</v>
      </c>
      <c r="J27" s="17"/>
      <c r="K27" s="18">
        <v>22617</v>
      </c>
      <c r="L27" s="17"/>
      <c r="M27" s="19">
        <f>SUM(G27:K27)</f>
        <v>101761</v>
      </c>
    </row>
    <row r="28" spans="1:13" ht="18" customHeight="1">
      <c r="A28" s="13" t="s">
        <v>41</v>
      </c>
      <c r="F28" s="17"/>
      <c r="G28" s="18">
        <v>0</v>
      </c>
      <c r="H28" s="17"/>
      <c r="I28" s="18">
        <v>1250</v>
      </c>
      <c r="J28" s="17"/>
      <c r="K28" s="18">
        <v>0</v>
      </c>
      <c r="L28" s="17"/>
      <c r="M28" s="19">
        <f>SUM(G28:K28)</f>
        <v>1250</v>
      </c>
    </row>
    <row r="29" spans="1:13" ht="18" customHeight="1">
      <c r="A29" s="13" t="s">
        <v>70</v>
      </c>
      <c r="F29" s="17"/>
      <c r="G29" s="18">
        <v>0</v>
      </c>
      <c r="H29" s="17"/>
      <c r="I29" s="18">
        <v>0</v>
      </c>
      <c r="J29" s="17"/>
      <c r="K29" s="18">
        <v>2134</v>
      </c>
      <c r="L29" s="17"/>
      <c r="M29" s="19">
        <f>SUM(G29:K29)</f>
        <v>2134</v>
      </c>
    </row>
    <row r="30" spans="6:13" ht="4.5" customHeight="1">
      <c r="F30" s="17"/>
      <c r="G30" s="18"/>
      <c r="H30" s="17"/>
      <c r="I30" s="18"/>
      <c r="J30" s="17"/>
      <c r="K30" s="18"/>
      <c r="L30" s="17"/>
      <c r="M30" s="19"/>
    </row>
    <row r="31" spans="1:13" ht="18" customHeight="1" thickBot="1">
      <c r="A31" s="13" t="str">
        <f>CONCATENATE("Balance as at ",RIGHT(A26,LEN(A26)-6))</f>
        <v>Balance as at 30 SEPTEMBER 2008</v>
      </c>
      <c r="F31" s="20"/>
      <c r="G31" s="22">
        <f>SUM(G27:G30)</f>
        <v>82046</v>
      </c>
      <c r="H31" s="20"/>
      <c r="I31" s="21">
        <f>SUM(I27:I30)</f>
        <v>-1652</v>
      </c>
      <c r="J31" s="20"/>
      <c r="K31" s="22">
        <f>SUM(K27:K30)</f>
        <v>24751</v>
      </c>
      <c r="L31" s="20"/>
      <c r="M31" s="22">
        <f>SUM(M27:M30)</f>
        <v>105145</v>
      </c>
    </row>
    <row r="32" spans="6:13" ht="12.75">
      <c r="F32" s="20"/>
      <c r="G32" s="23"/>
      <c r="H32" s="20"/>
      <c r="I32" s="20"/>
      <c r="J32" s="20"/>
      <c r="K32" s="23"/>
      <c r="L32" s="20"/>
      <c r="M32" s="23"/>
    </row>
    <row r="33" ht="9.75" customHeight="1"/>
    <row r="34" spans="1:13" ht="12.75">
      <c r="A34" s="14" t="s">
        <v>104</v>
      </c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4" t="str">
        <f>Income!A44</f>
        <v>                  financial report for the year ended 31 March 2009</v>
      </c>
      <c r="F35" s="20"/>
      <c r="G35" s="20"/>
      <c r="H35" s="20"/>
      <c r="I35" s="20"/>
      <c r="J35" s="20"/>
      <c r="K35" s="20"/>
      <c r="L35" s="20"/>
      <c r="M35" s="20"/>
    </row>
    <row r="36" spans="6:13" ht="12.75">
      <c r="F36" s="20"/>
      <c r="G36" s="20"/>
      <c r="H36" s="20"/>
      <c r="I36" s="20"/>
      <c r="J36" s="20"/>
      <c r="K36" s="20"/>
      <c r="L36" s="20"/>
      <c r="M36" s="20"/>
    </row>
    <row r="37" spans="6:13" ht="12.75">
      <c r="F37" s="20"/>
      <c r="G37" s="20"/>
      <c r="H37" s="20"/>
      <c r="I37" s="20"/>
      <c r="J37" s="20"/>
      <c r="K37" s="20"/>
      <c r="L37" s="20"/>
      <c r="M37" s="20"/>
    </row>
    <row r="38" spans="6:13" ht="12.75">
      <c r="F38" s="20"/>
      <c r="G38" s="20"/>
      <c r="H38" s="20"/>
      <c r="I38" s="20"/>
      <c r="J38" s="20"/>
      <c r="K38" s="20"/>
      <c r="L38" s="20"/>
      <c r="M38" s="20"/>
    </row>
    <row r="39" spans="6:13" ht="12.75">
      <c r="F39" s="20"/>
      <c r="G39" s="20"/>
      <c r="H39" s="20"/>
      <c r="I39" s="20"/>
      <c r="J39" s="20"/>
      <c r="K39" s="20"/>
      <c r="L39" s="20"/>
      <c r="M39" s="20"/>
    </row>
    <row r="40" spans="6:13" ht="12.75">
      <c r="F40" s="20"/>
      <c r="G40" s="20"/>
      <c r="H40" s="20"/>
      <c r="I40" s="20"/>
      <c r="J40" s="20"/>
      <c r="K40" s="20"/>
      <c r="L40" s="20"/>
      <c r="M40" s="20"/>
    </row>
    <row r="41" spans="6:13" ht="12.75">
      <c r="F41" s="20"/>
      <c r="G41" s="20"/>
      <c r="H41" s="20"/>
      <c r="I41" s="20"/>
      <c r="J41" s="20"/>
      <c r="K41" s="20"/>
      <c r="L41" s="20"/>
      <c r="M41" s="20"/>
    </row>
    <row r="42" spans="6:13" ht="12.75">
      <c r="F42" s="20"/>
      <c r="G42" s="20"/>
      <c r="H42" s="20"/>
      <c r="I42" s="20"/>
      <c r="J42" s="20"/>
      <c r="K42" s="20"/>
      <c r="L42" s="20"/>
      <c r="M42" s="20"/>
    </row>
    <row r="43" spans="6:13" ht="12.75">
      <c r="F43" s="20"/>
      <c r="G43" s="20"/>
      <c r="H43" s="20"/>
      <c r="I43" s="20"/>
      <c r="J43" s="20"/>
      <c r="K43" s="20"/>
      <c r="L43" s="20"/>
      <c r="M43" s="20"/>
    </row>
    <row r="44" spans="6:13" ht="12.75">
      <c r="F44" s="20"/>
      <c r="G44" s="20"/>
      <c r="H44" s="20"/>
      <c r="I44" s="20"/>
      <c r="J44" s="20"/>
      <c r="K44" s="20"/>
      <c r="L44" s="20"/>
      <c r="M44" s="20"/>
    </row>
    <row r="45" spans="6:13" ht="12.75">
      <c r="F45" s="20"/>
      <c r="G45" s="20"/>
      <c r="H45" s="20"/>
      <c r="I45" s="20"/>
      <c r="J45" s="20"/>
      <c r="K45" s="20"/>
      <c r="L45" s="20"/>
      <c r="M45" s="20"/>
    </row>
    <row r="46" spans="6:13" ht="12.75">
      <c r="F46" s="20"/>
      <c r="G46" s="20"/>
      <c r="H46" s="20"/>
      <c r="I46" s="20"/>
      <c r="J46" s="20"/>
      <c r="K46" s="20"/>
      <c r="L46" s="20"/>
      <c r="M46" s="20"/>
    </row>
    <row r="47" spans="6:13" ht="12.75">
      <c r="F47" s="20"/>
      <c r="G47" s="20"/>
      <c r="H47" s="20"/>
      <c r="I47" s="20"/>
      <c r="J47" s="20"/>
      <c r="K47" s="20"/>
      <c r="L47" s="20"/>
      <c r="M47" s="20"/>
    </row>
    <row r="48" spans="6:13" ht="12.75">
      <c r="F48" s="20"/>
      <c r="G48" s="20"/>
      <c r="H48" s="20"/>
      <c r="I48" s="20"/>
      <c r="J48" s="20"/>
      <c r="K48" s="20"/>
      <c r="L48" s="20"/>
      <c r="M48" s="20"/>
    </row>
    <row r="49" spans="6:13" ht="12.75">
      <c r="F49" s="20"/>
      <c r="G49" s="20"/>
      <c r="H49" s="20"/>
      <c r="I49" s="20"/>
      <c r="J49" s="20"/>
      <c r="K49" s="20"/>
      <c r="L49" s="20"/>
      <c r="M49" s="20"/>
    </row>
    <row r="50" spans="6:13" ht="12.75">
      <c r="F50" s="20"/>
      <c r="G50" s="20"/>
      <c r="H50" s="20"/>
      <c r="I50" s="20"/>
      <c r="J50" s="20"/>
      <c r="K50" s="20"/>
      <c r="L50" s="20"/>
      <c r="M50" s="20"/>
    </row>
    <row r="51" spans="6:13" ht="12.75">
      <c r="F51" s="20"/>
      <c r="G51" s="20"/>
      <c r="H51" s="20"/>
      <c r="I51" s="20"/>
      <c r="J51" s="20"/>
      <c r="K51" s="20"/>
      <c r="L51" s="20"/>
      <c r="M51" s="20"/>
    </row>
    <row r="52" spans="6:13" ht="12.75">
      <c r="F52" s="20"/>
      <c r="G52" s="20"/>
      <c r="H52" s="20"/>
      <c r="I52" s="20"/>
      <c r="J52" s="20"/>
      <c r="K52" s="20"/>
      <c r="L52" s="20"/>
      <c r="M52" s="20"/>
    </row>
    <row r="53" spans="6:13" ht="12.75">
      <c r="F53" s="20"/>
      <c r="G53" s="20"/>
      <c r="H53" s="20"/>
      <c r="I53" s="20"/>
      <c r="J53" s="20"/>
      <c r="K53" s="20"/>
      <c r="L53" s="20"/>
      <c r="M53" s="20"/>
    </row>
    <row r="54" spans="6:13" ht="12.75">
      <c r="F54" s="20"/>
      <c r="G54" s="20"/>
      <c r="H54" s="20"/>
      <c r="I54" s="20"/>
      <c r="J54" s="20"/>
      <c r="K54" s="20"/>
      <c r="L54" s="20"/>
      <c r="M54" s="20"/>
    </row>
    <row r="55" spans="6:13" ht="12.75">
      <c r="F55" s="20"/>
      <c r="G55" s="20"/>
      <c r="H55" s="20"/>
      <c r="I55" s="20"/>
      <c r="J55" s="20"/>
      <c r="K55" s="20"/>
      <c r="L55" s="20"/>
      <c r="M55" s="20"/>
    </row>
    <row r="56" spans="6:13" ht="12.75">
      <c r="F56" s="20"/>
      <c r="G56" s="20"/>
      <c r="H56" s="20"/>
      <c r="I56" s="20"/>
      <c r="J56" s="20"/>
      <c r="K56" s="20"/>
      <c r="L56" s="20"/>
      <c r="M56" s="20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2009-08-17T10:19:04Z</cp:lastPrinted>
  <dcterms:created xsi:type="dcterms:W3CDTF">2002-11-15T09:17:45Z</dcterms:created>
  <dcterms:modified xsi:type="dcterms:W3CDTF">2009-11-19T04:22:51Z</dcterms:modified>
  <cp:category/>
  <cp:version/>
  <cp:contentType/>
  <cp:contentStatus/>
</cp:coreProperties>
</file>